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err\Downloads\"/>
    </mc:Choice>
  </mc:AlternateContent>
  <xr:revisionPtr revIDLastSave="0" documentId="8_{EDFBDEE6-AC3D-42D0-B61C-C54C3952F834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58" i="1" l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7" i="1"/>
  <c r="N8" i="1"/>
  <c r="M56" i="1" l="1"/>
  <c r="M57" i="1" s="1"/>
  <c r="L56" i="1"/>
  <c r="L57" i="1" s="1"/>
  <c r="K56" i="1"/>
  <c r="K57" i="1" s="1"/>
  <c r="J56" i="1"/>
  <c r="J57" i="1" s="1"/>
  <c r="I56" i="1"/>
  <c r="I57" i="1" s="1"/>
  <c r="H56" i="1"/>
  <c r="H57" i="1" s="1"/>
  <c r="G56" i="1"/>
  <c r="G57" i="1" s="1"/>
  <c r="F56" i="1"/>
  <c r="F57" i="1" s="1"/>
  <c r="E56" i="1"/>
  <c r="E57" i="1" s="1"/>
  <c r="D56" i="1"/>
  <c r="D57" i="1" s="1"/>
  <c r="C56" i="1"/>
  <c r="C57" i="1" s="1"/>
  <c r="B56" i="1"/>
  <c r="B57" i="1" s="1"/>
  <c r="M49" i="1"/>
  <c r="L49" i="1"/>
  <c r="K49" i="1"/>
  <c r="J49" i="1"/>
  <c r="I49" i="1"/>
  <c r="H49" i="1"/>
  <c r="G49" i="1"/>
  <c r="F49" i="1"/>
  <c r="E49" i="1"/>
  <c r="D49" i="1"/>
  <c r="C49" i="1"/>
  <c r="B49" i="1"/>
  <c r="M46" i="1"/>
  <c r="L46" i="1"/>
  <c r="K46" i="1"/>
  <c r="J46" i="1"/>
  <c r="I46" i="1"/>
  <c r="H46" i="1"/>
  <c r="G46" i="1"/>
  <c r="F46" i="1"/>
  <c r="E46" i="1"/>
  <c r="D46" i="1"/>
  <c r="C46" i="1"/>
  <c r="B46" i="1"/>
  <c r="M42" i="1"/>
  <c r="L42" i="1"/>
  <c r="K42" i="1"/>
  <c r="J42" i="1"/>
  <c r="I42" i="1"/>
  <c r="H42" i="1"/>
  <c r="G42" i="1"/>
  <c r="F42" i="1"/>
  <c r="E42" i="1"/>
  <c r="D42" i="1"/>
  <c r="C42" i="1"/>
  <c r="B42" i="1"/>
  <c r="M38" i="1"/>
  <c r="M50" i="1" s="1"/>
  <c r="L38" i="1"/>
  <c r="K38" i="1"/>
  <c r="J38" i="1"/>
  <c r="I38" i="1"/>
  <c r="H38" i="1"/>
  <c r="G38" i="1"/>
  <c r="G50" i="1" s="1"/>
  <c r="F38" i="1"/>
  <c r="F50" i="1" s="1"/>
  <c r="E38" i="1"/>
  <c r="E50" i="1" s="1"/>
  <c r="D38" i="1"/>
  <c r="C38" i="1"/>
  <c r="B38" i="1"/>
  <c r="M32" i="1"/>
  <c r="L32" i="1"/>
  <c r="K32" i="1"/>
  <c r="J32" i="1"/>
  <c r="I32" i="1"/>
  <c r="H32" i="1"/>
  <c r="G32" i="1"/>
  <c r="F32" i="1"/>
  <c r="E32" i="1"/>
  <c r="D32" i="1"/>
  <c r="C32" i="1"/>
  <c r="B32" i="1"/>
  <c r="M28" i="1"/>
  <c r="L28" i="1"/>
  <c r="L33" i="1" s="1"/>
  <c r="K28" i="1"/>
  <c r="K33" i="1" s="1"/>
  <c r="J28" i="1"/>
  <c r="J33" i="1" s="1"/>
  <c r="I28" i="1"/>
  <c r="H28" i="1"/>
  <c r="H33" i="1" s="1"/>
  <c r="G28" i="1"/>
  <c r="F28" i="1"/>
  <c r="E28" i="1"/>
  <c r="E33" i="1" s="1"/>
  <c r="D28" i="1"/>
  <c r="D33" i="1" s="1"/>
  <c r="C28" i="1"/>
  <c r="B28" i="1"/>
  <c r="M23" i="1"/>
  <c r="L23" i="1"/>
  <c r="K23" i="1"/>
  <c r="J23" i="1"/>
  <c r="I23" i="1"/>
  <c r="H23" i="1"/>
  <c r="G23" i="1"/>
  <c r="F23" i="1"/>
  <c r="E23" i="1"/>
  <c r="D23" i="1"/>
  <c r="C23" i="1"/>
  <c r="B23" i="1"/>
  <c r="M10" i="1"/>
  <c r="M12" i="1" s="1"/>
  <c r="L10" i="1"/>
  <c r="L12" i="1" s="1"/>
  <c r="K10" i="1"/>
  <c r="K12" i="1" s="1"/>
  <c r="J10" i="1"/>
  <c r="J12" i="1" s="1"/>
  <c r="I10" i="1"/>
  <c r="I12" i="1" s="1"/>
  <c r="H10" i="1"/>
  <c r="H12" i="1" s="1"/>
  <c r="G10" i="1"/>
  <c r="G12" i="1" s="1"/>
  <c r="F10" i="1"/>
  <c r="F12" i="1" s="1"/>
  <c r="E10" i="1"/>
  <c r="E12" i="1" s="1"/>
  <c r="D10" i="1"/>
  <c r="D12" i="1" s="1"/>
  <c r="C10" i="1"/>
  <c r="C12" i="1" s="1"/>
  <c r="B10" i="1"/>
  <c r="B12" i="1" s="1"/>
  <c r="C33" i="1" l="1"/>
  <c r="C51" i="1" s="1"/>
  <c r="C52" i="1" s="1"/>
  <c r="C58" i="1" s="1"/>
  <c r="H50" i="1"/>
  <c r="H51" i="1" s="1"/>
  <c r="H52" i="1" s="1"/>
  <c r="H58" i="1" s="1"/>
  <c r="D50" i="1"/>
  <c r="D51" i="1" s="1"/>
  <c r="D52" i="1" s="1"/>
  <c r="D58" i="1" s="1"/>
  <c r="M33" i="1"/>
  <c r="M51" i="1"/>
  <c r="M52" i="1" s="1"/>
  <c r="M58" i="1" s="1"/>
  <c r="I33" i="1"/>
  <c r="I50" i="1"/>
  <c r="I51" i="1" s="1"/>
  <c r="I52" i="1" s="1"/>
  <c r="I58" i="1" s="1"/>
  <c r="E51" i="1"/>
  <c r="B33" i="1"/>
  <c r="K50" i="1"/>
  <c r="K51" i="1" s="1"/>
  <c r="K52" i="1" s="1"/>
  <c r="K58" i="1" s="1"/>
  <c r="L50" i="1"/>
  <c r="L51" i="1" s="1"/>
  <c r="L52" i="1" s="1"/>
  <c r="L58" i="1" s="1"/>
  <c r="J50" i="1"/>
  <c r="J51" i="1" s="1"/>
  <c r="J52" i="1" s="1"/>
  <c r="J58" i="1" s="1"/>
  <c r="F33" i="1"/>
  <c r="F51" i="1" s="1"/>
  <c r="F52" i="1" s="1"/>
  <c r="F58" i="1" s="1"/>
  <c r="B50" i="1"/>
  <c r="B51" i="1" s="1"/>
  <c r="B52" i="1" s="1"/>
  <c r="B58" i="1" s="1"/>
  <c r="G33" i="1"/>
  <c r="G51" i="1" s="1"/>
  <c r="G52" i="1" s="1"/>
  <c r="G58" i="1" s="1"/>
  <c r="C50" i="1"/>
  <c r="E52" i="1"/>
  <c r="E58" i="1" s="1"/>
</calcChain>
</file>

<file path=xl/sharedStrings.xml><?xml version="1.0" encoding="utf-8"?>
<sst xmlns="http://schemas.openxmlformats.org/spreadsheetml/2006/main" count="71" uniqueCount="71">
  <si>
    <t>Profit and Loss</t>
  </si>
  <si>
    <t>GCPRV2, LLC</t>
  </si>
  <si>
    <t>August 1, 2024-July 20, 2025</t>
  </si>
  <si>
    <t>Income</t>
  </si>
  <si>
    <t>Boyd Rent</t>
  </si>
  <si>
    <t>Rent</t>
  </si>
  <si>
    <t>Whitney Rent</t>
  </si>
  <si>
    <t>Total for Income</t>
  </si>
  <si>
    <t>Cost of Goods Sold</t>
  </si>
  <si>
    <t>Gross Profit</t>
  </si>
  <si>
    <t>Expenses</t>
  </si>
  <si>
    <t>Advertising and Promotion</t>
  </si>
  <si>
    <t>Eviction / Towing</t>
  </si>
  <si>
    <t>Insurance Expense</t>
  </si>
  <si>
    <t>Payroll Expenses</t>
  </si>
  <si>
    <t>Pest control</t>
  </si>
  <si>
    <t>Professional Fees</t>
  </si>
  <si>
    <t>Property Management</t>
  </si>
  <si>
    <t>Total for Professional Fees</t>
  </si>
  <si>
    <t>Repairs and Maintenance</t>
  </si>
  <si>
    <t>Electric Maintance</t>
  </si>
  <si>
    <t>Labor</t>
  </si>
  <si>
    <t>Whitney Labor</t>
  </si>
  <si>
    <t>Total for Labor</t>
  </si>
  <si>
    <t>Material</t>
  </si>
  <si>
    <t>Mowing</t>
  </si>
  <si>
    <t>Boyd Mowing</t>
  </si>
  <si>
    <t>Total for Mowing</t>
  </si>
  <si>
    <t>Total for Repairs and Maintenance</t>
  </si>
  <si>
    <t>Utilities</t>
  </si>
  <si>
    <t>Electric</t>
  </si>
  <si>
    <t>Boyd Electric</t>
  </si>
  <si>
    <t>Whitney Electric</t>
  </si>
  <si>
    <t>Total for Electric</t>
  </si>
  <si>
    <t>Propane</t>
  </si>
  <si>
    <t>Whitney Gas</t>
  </si>
  <si>
    <t>Total for Propane</t>
  </si>
  <si>
    <t>Trash</t>
  </si>
  <si>
    <t>Boyd Trash</t>
  </si>
  <si>
    <t>Whitney Trash</t>
  </si>
  <si>
    <t>Total for Trash</t>
  </si>
  <si>
    <t>water</t>
  </si>
  <si>
    <t>Boyd Water Well</t>
  </si>
  <si>
    <t>Total for water</t>
  </si>
  <si>
    <t>Total for Utilities</t>
  </si>
  <si>
    <t>Total for Expenses</t>
  </si>
  <si>
    <t>Net Operating Income</t>
  </si>
  <si>
    <t>Other Income</t>
  </si>
  <si>
    <t>Other Expenses</t>
  </si>
  <si>
    <t>Reconciliation Discrepancies</t>
  </si>
  <si>
    <t>Total for Other Expenses</t>
  </si>
  <si>
    <t>Net Other Income</t>
  </si>
  <si>
    <t>Net Income</t>
  </si>
  <si>
    <t>Distribution account</t>
  </si>
  <si>
    <t>August 2024</t>
  </si>
  <si>
    <t>September 2024</t>
  </si>
  <si>
    <t>October 2024</t>
  </si>
  <si>
    <t>November 2024</t>
  </si>
  <si>
    <t>December 2024</t>
  </si>
  <si>
    <t>January 2025</t>
  </si>
  <si>
    <t>February 2025</t>
  </si>
  <si>
    <t>March 2025</t>
  </si>
  <si>
    <t>April 2025</t>
  </si>
  <si>
    <t>May 2025</t>
  </si>
  <si>
    <t>June 2025</t>
  </si>
  <si>
    <t>Jul 1 - Jul 20 2025</t>
  </si>
  <si>
    <t>Total</t>
  </si>
  <si>
    <t>Cash Basis Sunday, July 20, 2025 11:13 PM GMTZ</t>
  </si>
  <si>
    <t>Interest Expense divided by 2</t>
  </si>
  <si>
    <t>Bank Service Charges divided by 2</t>
  </si>
  <si>
    <t>Internet divided by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</si>
</sst>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1" fillId="0" borderId="1"/>
    <xf numFmtId="0" fontId="1" fillId="0" borderId="0"/>
    <xf numFmtId="0" fontId="1" fillId="0" borderId="2"/>
  </cellStyleXfs>
  <cellXfs count="29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 wrapText="1" indent="1"/>
    </xf>
    <xf numFmtId="0" fontId="3" fillId="0" borderId="0" xfId="0" applyFont="1" applyAlignment="1">
      <alignment horizontal="left" wrapText="1"/>
    </xf>
    <xf numFmtId="0" fontId="2" fillId="0" borderId="0" xfId="0" applyFont="1" applyAlignment="1">
      <alignment horizontal="left" wrapText="1" indent="2"/>
    </xf>
    <xf numFmtId="0" fontId="3" fillId="0" borderId="0" xfId="0" applyFont="1" applyAlignment="1">
      <alignment horizontal="left" wrapText="1" indent="1"/>
    </xf>
    <xf numFmtId="0" fontId="2" fillId="0" borderId="0" xfId="0" applyFont="1" applyAlignment="1">
      <alignment horizontal="left" wrapText="1" indent="3"/>
    </xf>
    <xf numFmtId="0" fontId="3" fillId="0" borderId="0" xfId="0" applyFont="1" applyAlignment="1">
      <alignment horizontal="left" wrapText="1" indent="2"/>
    </xf>
    <xf numFmtId="0" fontId="4" fillId="0" borderId="1" xfId="1" applyFont="1" applyAlignment="1">
      <alignment horizontal="center" wrapText="1"/>
    </xf>
    <xf numFmtId="0" fontId="2" fillId="0" borderId="0" xfId="0" applyFont="1" applyAlignment="1">
      <alignment wrapText="1"/>
    </xf>
    <xf numFmtId="4" fontId="2" fillId="0" borderId="0" xfId="0" applyNumberFormat="1" applyFont="1" applyAlignment="1">
      <alignment wrapText="1"/>
    </xf>
    <xf numFmtId="4" fontId="3" fillId="0" borderId="2" xfId="0" applyNumberFormat="1" applyFont="1" applyBorder="1" applyAlignment="1">
      <alignment wrapText="1"/>
    </xf>
    <xf numFmtId="0" fontId="7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6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0" xfId="0" applyFont="1" applyFill="1" applyAlignment="1">
      <alignment horizontal="left" wrapText="1" indent="1"/>
    </xf>
    <xf numFmtId="4" fontId="2" fillId="2" borderId="0" xfId="0" applyNumberFormat="1" applyFont="1" applyFill="1" applyAlignment="1">
      <alignment wrapText="1"/>
    </xf>
    <xf numFmtId="0" fontId="0" fillId="2" borderId="0" xfId="0" applyFill="1"/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horizontal="left" wrapText="1" indent="3"/>
    </xf>
    <xf numFmtId="0" fontId="2" fillId="2" borderId="0" xfId="0" applyFont="1" applyFill="1" applyAlignment="1">
      <alignment horizontal="left" wrapText="1" indent="2"/>
    </xf>
    <xf numFmtId="0" fontId="2" fillId="3" borderId="0" xfId="0" applyFont="1" applyFill="1" applyAlignment="1">
      <alignment horizontal="left" wrapText="1" indent="2"/>
    </xf>
    <xf numFmtId="4" fontId="2" fillId="3" borderId="0" xfId="0" applyNumberFormat="1" applyFont="1" applyFill="1" applyAlignment="1">
      <alignment wrapText="1"/>
    </xf>
    <xf numFmtId="0" fontId="0" fillId="3" borderId="0" xfId="0" applyFill="1"/>
    <xf numFmtId="0" fontId="2" fillId="3" borderId="0" xfId="0" applyFont="1" applyFill="1" applyAlignment="1">
      <alignment horizontal="left" wrapText="1" indent="1"/>
    </xf>
    <xf numFmtId="0" fontId="2" fillId="3" borderId="0" xfId="0" applyFont="1" applyFill="1" applyAlignment="1">
      <alignment wrapText="1"/>
    </xf>
  </cellXfs>
  <cellStyles count="4">
    <cellStyle name="GroupedCellStyle" xfId="2" xr:uid="{00000000-0005-0000-0000-000007000000}"/>
    <cellStyle name="HeaderCellStyle" xfId="1" xr:uid="{00000000-0005-0000-0000-000006000000}"/>
    <cellStyle name="Normal" xfId="0" builtinId="0"/>
    <cellStyle name="TotalCellStyle" xfId="3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B3FEF-A70D-B944-82F4-C9836B181100}">
  <dimension ref="A1:N62"/>
  <sheetViews>
    <sheetView tabSelected="1" topLeftCell="H41" workbookViewId="0">
      <selection activeCell="G25" sqref="G25"/>
    </sheetView>
  </sheetViews>
  <sheetFormatPr defaultColWidth="11.25" defaultRowHeight="15.5" outlineLevelRow="3" x14ac:dyDescent="0.35"/>
  <cols>
    <col min="1" max="1" width="29" style="1" customWidth="1"/>
    <col min="2" max="2" width="10.08203125" style="1" customWidth="1"/>
    <col min="3" max="3" width="17" style="1" customWidth="1"/>
    <col min="4" max="12" width="16.08203125" style="1" customWidth="1"/>
    <col min="13" max="13" width="17" style="1" customWidth="1"/>
    <col min="14" max="14" width="16.08203125" style="1" customWidth="1"/>
  </cols>
  <sheetData>
    <row r="1" spans="1:14" ht="16" x14ac:dyDescent="0.4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x14ac:dyDescent="0.35">
      <c r="A2" s="15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 x14ac:dyDescent="0.35">
      <c r="A3" s="16" t="s">
        <v>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5" spans="1:14" x14ac:dyDescent="0.35">
      <c r="A5" s="9" t="s">
        <v>53</v>
      </c>
      <c r="B5" s="9" t="s">
        <v>54</v>
      </c>
      <c r="C5" s="9" t="s">
        <v>55</v>
      </c>
      <c r="D5" s="9" t="s">
        <v>56</v>
      </c>
      <c r="E5" s="9" t="s">
        <v>57</v>
      </c>
      <c r="F5" s="9" t="s">
        <v>58</v>
      </c>
      <c r="G5" s="9" t="s">
        <v>59</v>
      </c>
      <c r="H5" s="9" t="s">
        <v>60</v>
      </c>
      <c r="I5" s="9" t="s">
        <v>61</v>
      </c>
      <c r="J5" s="9" t="s">
        <v>62</v>
      </c>
      <c r="K5" s="9" t="s">
        <v>63</v>
      </c>
      <c r="L5" s="9" t="s">
        <v>64</v>
      </c>
      <c r="M5" s="9" t="s">
        <v>65</v>
      </c>
      <c r="N5" s="9" t="s">
        <v>66</v>
      </c>
    </row>
    <row r="6" spans="1:14" x14ac:dyDescent="0.35">
      <c r="A6" s="2" t="s">
        <v>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4" outlineLevel="1" x14ac:dyDescent="0.35">
      <c r="A7" s="3" t="s">
        <v>4</v>
      </c>
      <c r="B7" s="11">
        <v>17144.82</v>
      </c>
      <c r="C7" s="11">
        <v>16297.6</v>
      </c>
      <c r="D7" s="10">
        <v>15295.54</v>
      </c>
      <c r="E7" s="10">
        <v>16148.52</v>
      </c>
      <c r="F7" s="11">
        <v>17797.29</v>
      </c>
      <c r="G7" s="11">
        <v>15654.78</v>
      </c>
      <c r="H7" s="11">
        <v>15964.5</v>
      </c>
      <c r="I7" s="11">
        <v>14443.12</v>
      </c>
      <c r="J7" s="11">
        <v>15499.62</v>
      </c>
      <c r="K7" s="11">
        <v>17071.72</v>
      </c>
      <c r="L7" s="11">
        <v>17787.439999999999</v>
      </c>
      <c r="M7" s="11">
        <v>19461.16</v>
      </c>
      <c r="N7" s="11">
        <f>SUM(B7:M7)</f>
        <v>198566.11</v>
      </c>
    </row>
    <row r="8" spans="1:14" outlineLevel="1" x14ac:dyDescent="0.35">
      <c r="A8" s="3" t="s">
        <v>5</v>
      </c>
      <c r="B8" s="11">
        <v>0</v>
      </c>
      <c r="C8" s="11">
        <v>0</v>
      </c>
      <c r="D8" s="11">
        <v>0</v>
      </c>
      <c r="E8" s="11">
        <v>0</v>
      </c>
      <c r="F8" s="10"/>
      <c r="G8" s="10"/>
      <c r="H8" s="10"/>
      <c r="I8" s="10"/>
      <c r="J8" s="10"/>
      <c r="K8" s="10"/>
      <c r="L8" s="10"/>
      <c r="M8" s="10"/>
      <c r="N8" s="11">
        <f>B8+C8+D8+E8+F8+G8+H8+I8+J8+B80+B81+B82</f>
        <v>0</v>
      </c>
    </row>
    <row r="9" spans="1:14" s="20" customFormat="1" outlineLevel="1" x14ac:dyDescent="0.35">
      <c r="A9" s="18" t="s">
        <v>6</v>
      </c>
      <c r="B9" s="19">
        <v>6531.43</v>
      </c>
      <c r="C9" s="19">
        <v>6231.5</v>
      </c>
      <c r="D9" s="19">
        <v>8650</v>
      </c>
      <c r="E9" s="19">
        <v>6689.5</v>
      </c>
      <c r="F9" s="19">
        <v>5640</v>
      </c>
      <c r="G9" s="19">
        <v>6625</v>
      </c>
      <c r="H9" s="19">
        <v>6511</v>
      </c>
      <c r="I9" s="19">
        <v>6709.03</v>
      </c>
      <c r="J9" s="19">
        <v>7807.68</v>
      </c>
      <c r="K9" s="19">
        <v>7945</v>
      </c>
      <c r="L9" s="19">
        <v>7655</v>
      </c>
      <c r="M9" s="19">
        <v>7755</v>
      </c>
      <c r="N9" s="19">
        <f t="shared" ref="N9:N58" si="0">SUM(B9:M9)</f>
        <v>84750.14</v>
      </c>
    </row>
    <row r="10" spans="1:14" x14ac:dyDescent="0.35">
      <c r="A10" s="4" t="s">
        <v>7</v>
      </c>
      <c r="B10" s="12">
        <f t="shared" ref="B10:M10" si="1">B7+B8+B9</f>
        <v>23676.25</v>
      </c>
      <c r="C10" s="12">
        <f t="shared" si="1"/>
        <v>22529.1</v>
      </c>
      <c r="D10" s="12">
        <f t="shared" si="1"/>
        <v>23945.54</v>
      </c>
      <c r="E10" s="12">
        <f t="shared" si="1"/>
        <v>22838.02</v>
      </c>
      <c r="F10" s="12">
        <f t="shared" si="1"/>
        <v>23437.29</v>
      </c>
      <c r="G10" s="12">
        <f t="shared" si="1"/>
        <v>22279.78</v>
      </c>
      <c r="H10" s="12">
        <f t="shared" si="1"/>
        <v>22475.5</v>
      </c>
      <c r="I10" s="12">
        <f t="shared" si="1"/>
        <v>21152.15</v>
      </c>
      <c r="J10" s="12">
        <f t="shared" si="1"/>
        <v>23307.300000000003</v>
      </c>
      <c r="K10" s="12">
        <f t="shared" si="1"/>
        <v>25016.720000000001</v>
      </c>
      <c r="L10" s="12">
        <f t="shared" si="1"/>
        <v>25442.44</v>
      </c>
      <c r="M10" s="12">
        <f t="shared" si="1"/>
        <v>27216.16</v>
      </c>
      <c r="N10" s="11">
        <f t="shared" si="0"/>
        <v>283316.25</v>
      </c>
    </row>
    <row r="11" spans="1:14" x14ac:dyDescent="0.35">
      <c r="A11" s="2" t="s">
        <v>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1">
        <f t="shared" si="0"/>
        <v>0</v>
      </c>
    </row>
    <row r="12" spans="1:14" x14ac:dyDescent="0.35">
      <c r="A12" s="4" t="s">
        <v>9</v>
      </c>
      <c r="B12" s="12">
        <f t="shared" ref="B12:M12" si="2">B10-B11</f>
        <v>23676.25</v>
      </c>
      <c r="C12" s="12">
        <f t="shared" si="2"/>
        <v>22529.1</v>
      </c>
      <c r="D12" s="12">
        <f t="shared" si="2"/>
        <v>23945.54</v>
      </c>
      <c r="E12" s="12">
        <f t="shared" si="2"/>
        <v>22838.02</v>
      </c>
      <c r="F12" s="12">
        <f t="shared" si="2"/>
        <v>23437.29</v>
      </c>
      <c r="G12" s="12">
        <f t="shared" si="2"/>
        <v>22279.78</v>
      </c>
      <c r="H12" s="12">
        <f t="shared" si="2"/>
        <v>22475.5</v>
      </c>
      <c r="I12" s="12">
        <f t="shared" si="2"/>
        <v>21152.15</v>
      </c>
      <c r="J12" s="12">
        <f t="shared" si="2"/>
        <v>23307.300000000003</v>
      </c>
      <c r="K12" s="12">
        <f t="shared" si="2"/>
        <v>25016.720000000001</v>
      </c>
      <c r="L12" s="12">
        <f t="shared" si="2"/>
        <v>25442.44</v>
      </c>
      <c r="M12" s="12">
        <f t="shared" si="2"/>
        <v>27216.16</v>
      </c>
      <c r="N12" s="11">
        <f t="shared" si="0"/>
        <v>283316.25</v>
      </c>
    </row>
    <row r="13" spans="1:14" x14ac:dyDescent="0.35">
      <c r="A13" s="2" t="s">
        <v>10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1">
        <f t="shared" si="0"/>
        <v>0</v>
      </c>
    </row>
    <row r="14" spans="1:14" s="20" customFormat="1" outlineLevel="1" x14ac:dyDescent="0.35">
      <c r="A14" s="18" t="s">
        <v>11</v>
      </c>
      <c r="B14" s="19">
        <v>504.27</v>
      </c>
      <c r="C14" s="21"/>
      <c r="D14" s="21"/>
      <c r="E14" s="21"/>
      <c r="F14" s="21"/>
      <c r="G14" s="21"/>
      <c r="H14" s="19">
        <v>448.81</v>
      </c>
      <c r="I14" s="19">
        <v>107.97</v>
      </c>
      <c r="J14" s="19">
        <v>219.39</v>
      </c>
      <c r="K14" s="19">
        <v>476.52</v>
      </c>
      <c r="L14" s="19">
        <v>417.61</v>
      </c>
      <c r="M14" s="19">
        <v>249.4</v>
      </c>
      <c r="N14" s="19">
        <f t="shared" si="0"/>
        <v>2423.9700000000003</v>
      </c>
    </row>
    <row r="15" spans="1:14" s="26" customFormat="1" outlineLevel="1" x14ac:dyDescent="0.35">
      <c r="A15" s="27" t="s">
        <v>69</v>
      </c>
      <c r="B15" s="25">
        <v>110</v>
      </c>
      <c r="C15" s="25">
        <v>110</v>
      </c>
      <c r="D15" s="25">
        <v>177.5</v>
      </c>
      <c r="E15" s="25">
        <v>308</v>
      </c>
      <c r="F15" s="25">
        <v>145</v>
      </c>
      <c r="G15" s="25">
        <v>143</v>
      </c>
      <c r="H15" s="25">
        <v>139.41999999999999</v>
      </c>
      <c r="I15" s="25">
        <v>308</v>
      </c>
      <c r="J15" s="25">
        <v>304.98</v>
      </c>
      <c r="K15" s="25">
        <v>139.97999999999999</v>
      </c>
      <c r="L15" s="25">
        <v>403.98</v>
      </c>
      <c r="M15" s="25">
        <v>167.98</v>
      </c>
      <c r="N15" s="25">
        <f t="shared" si="0"/>
        <v>2457.84</v>
      </c>
    </row>
    <row r="16" spans="1:14" outlineLevel="1" x14ac:dyDescent="0.35">
      <c r="A16" s="3" t="s">
        <v>12</v>
      </c>
      <c r="B16" s="10"/>
      <c r="C16" s="10"/>
      <c r="D16" s="10"/>
      <c r="E16" s="10"/>
      <c r="F16" s="11">
        <v>150</v>
      </c>
      <c r="G16" s="10"/>
      <c r="H16" s="10"/>
      <c r="I16" s="10"/>
      <c r="J16" s="10"/>
      <c r="K16" s="10"/>
      <c r="L16" s="10"/>
      <c r="M16" s="10"/>
      <c r="N16" s="11">
        <f t="shared" si="0"/>
        <v>150</v>
      </c>
    </row>
    <row r="17" spans="1:14" outlineLevel="1" x14ac:dyDescent="0.35">
      <c r="A17" s="3" t="s">
        <v>13</v>
      </c>
      <c r="B17" s="10"/>
      <c r="C17" s="10"/>
      <c r="D17" s="10"/>
      <c r="E17" s="10"/>
      <c r="F17" s="10"/>
      <c r="G17" s="10"/>
      <c r="H17" s="10"/>
      <c r="I17" s="10"/>
      <c r="J17" s="10"/>
      <c r="K17" s="11">
        <v>2799.88</v>
      </c>
      <c r="L17" s="11">
        <v>1360.61</v>
      </c>
      <c r="M17" s="11">
        <v>1350.61</v>
      </c>
      <c r="N17" s="11">
        <f t="shared" si="0"/>
        <v>5511.0999999999995</v>
      </c>
    </row>
    <row r="18" spans="1:14" s="26" customFormat="1" outlineLevel="1" x14ac:dyDescent="0.35">
      <c r="A18" s="27" t="s">
        <v>68</v>
      </c>
      <c r="B18" s="25">
        <v>4031.27</v>
      </c>
      <c r="C18" s="25">
        <v>3708.29</v>
      </c>
      <c r="D18" s="25">
        <v>3576.81</v>
      </c>
      <c r="E18" s="25">
        <v>4435.57</v>
      </c>
      <c r="F18" s="25">
        <v>3644.85</v>
      </c>
      <c r="G18" s="25">
        <v>3422.94</v>
      </c>
      <c r="H18" s="25">
        <v>3880.86</v>
      </c>
      <c r="I18" s="25">
        <v>3165.16</v>
      </c>
      <c r="J18" s="25">
        <v>4437.07</v>
      </c>
      <c r="K18" s="25">
        <v>4192.6000000000004</v>
      </c>
      <c r="L18" s="25">
        <v>1974.15</v>
      </c>
      <c r="M18" s="28"/>
      <c r="N18" s="25">
        <f t="shared" si="0"/>
        <v>40469.569999999992</v>
      </c>
    </row>
    <row r="19" spans="1:14" outlineLevel="1" x14ac:dyDescent="0.35">
      <c r="A19" s="3" t="s">
        <v>14</v>
      </c>
      <c r="B19" s="10"/>
      <c r="C19" s="10"/>
      <c r="D19" s="11">
        <v>6</v>
      </c>
      <c r="E19" s="10"/>
      <c r="F19" s="10"/>
      <c r="G19" s="10"/>
      <c r="H19" s="10"/>
      <c r="I19" s="10"/>
      <c r="J19" s="10"/>
      <c r="K19" s="10"/>
      <c r="L19" s="10"/>
      <c r="M19" s="10"/>
      <c r="N19" s="11">
        <f t="shared" si="0"/>
        <v>6</v>
      </c>
    </row>
    <row r="20" spans="1:14" s="20" customFormat="1" outlineLevel="1" x14ac:dyDescent="0.35">
      <c r="A20" s="18" t="s">
        <v>15</v>
      </c>
      <c r="B20" s="19">
        <v>85.52</v>
      </c>
      <c r="C20" s="19">
        <v>85.52</v>
      </c>
      <c r="D20" s="19">
        <v>85.52</v>
      </c>
      <c r="E20" s="19">
        <v>85.52</v>
      </c>
      <c r="F20" s="19">
        <v>85.52</v>
      </c>
      <c r="G20" s="19">
        <v>85.52</v>
      </c>
      <c r="H20" s="19">
        <v>85.52</v>
      </c>
      <c r="I20" s="19">
        <v>85.52</v>
      </c>
      <c r="J20" s="19">
        <v>85.52</v>
      </c>
      <c r="K20" s="19">
        <v>90.64</v>
      </c>
      <c r="L20" s="19">
        <v>90.64</v>
      </c>
      <c r="M20" s="21"/>
      <c r="N20" s="19">
        <f t="shared" si="0"/>
        <v>950.95999999999992</v>
      </c>
    </row>
    <row r="21" spans="1:14" outlineLevel="1" x14ac:dyDescent="0.35">
      <c r="A21" s="3" t="s">
        <v>16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1">
        <f t="shared" si="0"/>
        <v>0</v>
      </c>
    </row>
    <row r="22" spans="1:14" outlineLevel="2" x14ac:dyDescent="0.35">
      <c r="A22" s="5" t="s">
        <v>17</v>
      </c>
      <c r="B22" s="11">
        <v>500</v>
      </c>
      <c r="C22" s="11">
        <v>500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1">
        <f t="shared" si="0"/>
        <v>1000</v>
      </c>
    </row>
    <row r="23" spans="1:14" outlineLevel="1" x14ac:dyDescent="0.35">
      <c r="A23" s="6" t="s">
        <v>18</v>
      </c>
      <c r="B23" s="12">
        <f t="shared" ref="B23:M23" si="3">B21+B22</f>
        <v>500</v>
      </c>
      <c r="C23" s="12">
        <f t="shared" si="3"/>
        <v>500</v>
      </c>
      <c r="D23" s="12">
        <f t="shared" si="3"/>
        <v>0</v>
      </c>
      <c r="E23" s="12">
        <f t="shared" si="3"/>
        <v>0</v>
      </c>
      <c r="F23" s="12">
        <f t="shared" si="3"/>
        <v>0</v>
      </c>
      <c r="G23" s="12">
        <f t="shared" si="3"/>
        <v>0</v>
      </c>
      <c r="H23" s="12">
        <f t="shared" si="3"/>
        <v>0</v>
      </c>
      <c r="I23" s="12">
        <f t="shared" si="3"/>
        <v>0</v>
      </c>
      <c r="J23" s="12">
        <f t="shared" si="3"/>
        <v>0</v>
      </c>
      <c r="K23" s="12">
        <f t="shared" si="3"/>
        <v>0</v>
      </c>
      <c r="L23" s="12">
        <f t="shared" si="3"/>
        <v>0</v>
      </c>
      <c r="M23" s="12">
        <f t="shared" si="3"/>
        <v>0</v>
      </c>
      <c r="N23" s="11">
        <f t="shared" si="0"/>
        <v>1000</v>
      </c>
    </row>
    <row r="24" spans="1:14" outlineLevel="1" x14ac:dyDescent="0.35">
      <c r="A24" s="3" t="s">
        <v>19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1">
        <f t="shared" si="0"/>
        <v>0</v>
      </c>
    </row>
    <row r="25" spans="1:14" outlineLevel="2" x14ac:dyDescent="0.35">
      <c r="A25" s="5" t="s">
        <v>20</v>
      </c>
      <c r="B25" s="10"/>
      <c r="C25" s="10"/>
      <c r="D25" s="10"/>
      <c r="E25" s="10"/>
      <c r="F25" s="10"/>
      <c r="G25" s="11">
        <v>225</v>
      </c>
      <c r="H25" s="10"/>
      <c r="I25" s="10"/>
      <c r="J25" s="10"/>
      <c r="K25" s="11">
        <v>1499</v>
      </c>
      <c r="L25" s="10"/>
      <c r="M25" s="10"/>
      <c r="N25" s="11">
        <f t="shared" si="0"/>
        <v>1724</v>
      </c>
    </row>
    <row r="26" spans="1:14" outlineLevel="2" x14ac:dyDescent="0.35">
      <c r="A26" s="5" t="s">
        <v>21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1">
        <f t="shared" si="0"/>
        <v>0</v>
      </c>
    </row>
    <row r="27" spans="1:14" s="20" customFormat="1" outlineLevel="3" x14ac:dyDescent="0.35">
      <c r="A27" s="22" t="s">
        <v>22</v>
      </c>
      <c r="B27" s="21"/>
      <c r="C27" s="21"/>
      <c r="D27" s="19">
        <v>3030.68</v>
      </c>
      <c r="E27" s="21"/>
      <c r="F27" s="21"/>
      <c r="G27" s="21"/>
      <c r="H27" s="19">
        <v>2000</v>
      </c>
      <c r="I27" s="19">
        <v>1011.88</v>
      </c>
      <c r="J27" s="21"/>
      <c r="K27" s="21"/>
      <c r="L27" s="21"/>
      <c r="M27" s="21"/>
      <c r="N27" s="19">
        <f t="shared" si="0"/>
        <v>6042.56</v>
      </c>
    </row>
    <row r="28" spans="1:14" outlineLevel="2" x14ac:dyDescent="0.35">
      <c r="A28" s="8" t="s">
        <v>23</v>
      </c>
      <c r="B28" s="12">
        <f t="shared" ref="B28:M28" si="4">B26+B27</f>
        <v>0</v>
      </c>
      <c r="C28" s="12">
        <f t="shared" si="4"/>
        <v>0</v>
      </c>
      <c r="D28" s="12">
        <f t="shared" si="4"/>
        <v>3030.68</v>
      </c>
      <c r="E28" s="12">
        <f t="shared" si="4"/>
        <v>0</v>
      </c>
      <c r="F28" s="12">
        <f t="shared" si="4"/>
        <v>0</v>
      </c>
      <c r="G28" s="12">
        <f t="shared" si="4"/>
        <v>0</v>
      </c>
      <c r="H28" s="12">
        <f t="shared" si="4"/>
        <v>2000</v>
      </c>
      <c r="I28" s="12">
        <f t="shared" si="4"/>
        <v>1011.88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1">
        <f t="shared" si="0"/>
        <v>6042.56</v>
      </c>
    </row>
    <row r="29" spans="1:14" s="20" customFormat="1" outlineLevel="2" x14ac:dyDescent="0.35">
      <c r="A29" s="23" t="s">
        <v>24</v>
      </c>
      <c r="B29" s="19">
        <v>800</v>
      </c>
      <c r="C29" s="21"/>
      <c r="D29" s="19">
        <v>113.31</v>
      </c>
      <c r="E29" s="19">
        <v>40</v>
      </c>
      <c r="F29" s="19">
        <v>618.83000000000004</v>
      </c>
      <c r="G29" s="21"/>
      <c r="H29" s="21"/>
      <c r="I29" s="19">
        <v>138.12</v>
      </c>
      <c r="J29" s="21"/>
      <c r="K29" s="21"/>
      <c r="L29" s="21"/>
      <c r="M29" s="21"/>
      <c r="N29" s="19">
        <f t="shared" si="0"/>
        <v>1710.2599999999998</v>
      </c>
    </row>
    <row r="30" spans="1:14" outlineLevel="2" x14ac:dyDescent="0.35">
      <c r="A30" s="5" t="s">
        <v>25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1">
        <f t="shared" si="0"/>
        <v>0</v>
      </c>
    </row>
    <row r="31" spans="1:14" outlineLevel="3" x14ac:dyDescent="0.35">
      <c r="A31" s="7" t="s">
        <v>26</v>
      </c>
      <c r="B31" s="11">
        <v>420</v>
      </c>
      <c r="C31" s="11">
        <v>1334.43</v>
      </c>
      <c r="D31" s="11">
        <v>890.66</v>
      </c>
      <c r="E31" s="11">
        <v>420</v>
      </c>
      <c r="F31" s="10"/>
      <c r="G31" s="11">
        <v>420</v>
      </c>
      <c r="H31" s="10"/>
      <c r="I31" s="10"/>
      <c r="J31" s="11">
        <v>1410</v>
      </c>
      <c r="K31" s="10"/>
      <c r="L31" s="10"/>
      <c r="M31" s="11">
        <v>1179.93</v>
      </c>
      <c r="N31" s="11">
        <f t="shared" si="0"/>
        <v>6075.02</v>
      </c>
    </row>
    <row r="32" spans="1:14" outlineLevel="2" x14ac:dyDescent="0.35">
      <c r="A32" s="8" t="s">
        <v>27</v>
      </c>
      <c r="B32" s="12">
        <f t="shared" ref="B32:M32" si="5">B30+B31</f>
        <v>420</v>
      </c>
      <c r="C32" s="12">
        <f t="shared" si="5"/>
        <v>1334.43</v>
      </c>
      <c r="D32" s="12">
        <f t="shared" si="5"/>
        <v>890.66</v>
      </c>
      <c r="E32" s="12">
        <f t="shared" si="5"/>
        <v>420</v>
      </c>
      <c r="F32" s="12">
        <f t="shared" si="5"/>
        <v>0</v>
      </c>
      <c r="G32" s="12">
        <f t="shared" si="5"/>
        <v>420</v>
      </c>
      <c r="H32" s="12">
        <f t="shared" si="5"/>
        <v>0</v>
      </c>
      <c r="I32" s="12">
        <f t="shared" si="5"/>
        <v>0</v>
      </c>
      <c r="J32" s="12">
        <f t="shared" si="5"/>
        <v>1410</v>
      </c>
      <c r="K32" s="12">
        <f t="shared" si="5"/>
        <v>0</v>
      </c>
      <c r="L32" s="12">
        <f t="shared" si="5"/>
        <v>0</v>
      </c>
      <c r="M32" s="12">
        <f t="shared" si="5"/>
        <v>1179.93</v>
      </c>
      <c r="N32" s="11">
        <f t="shared" si="0"/>
        <v>6075.02</v>
      </c>
    </row>
    <row r="33" spans="1:14" outlineLevel="1" x14ac:dyDescent="0.35">
      <c r="A33" s="6" t="s">
        <v>28</v>
      </c>
      <c r="B33" s="12">
        <f t="shared" ref="B33:M33" si="6">B24+B25+B28+B29+B32</f>
        <v>1220</v>
      </c>
      <c r="C33" s="12">
        <f t="shared" si="6"/>
        <v>1334.43</v>
      </c>
      <c r="D33" s="12">
        <f t="shared" si="6"/>
        <v>4034.6499999999996</v>
      </c>
      <c r="E33" s="12">
        <f t="shared" si="6"/>
        <v>460</v>
      </c>
      <c r="F33" s="12">
        <f t="shared" si="6"/>
        <v>618.83000000000004</v>
      </c>
      <c r="G33" s="12">
        <f t="shared" si="6"/>
        <v>645</v>
      </c>
      <c r="H33" s="12">
        <f t="shared" si="6"/>
        <v>2000</v>
      </c>
      <c r="I33" s="12">
        <f t="shared" si="6"/>
        <v>1150</v>
      </c>
      <c r="J33" s="12">
        <f t="shared" si="6"/>
        <v>1410</v>
      </c>
      <c r="K33" s="12">
        <f t="shared" si="6"/>
        <v>1499</v>
      </c>
      <c r="L33" s="12">
        <f t="shared" si="6"/>
        <v>0</v>
      </c>
      <c r="M33" s="12">
        <f t="shared" si="6"/>
        <v>1179.93</v>
      </c>
      <c r="N33" s="11">
        <f t="shared" si="0"/>
        <v>15551.84</v>
      </c>
    </row>
    <row r="34" spans="1:14" outlineLevel="1" x14ac:dyDescent="0.35">
      <c r="A34" s="3" t="s">
        <v>29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1">
        <f t="shared" si="0"/>
        <v>0</v>
      </c>
    </row>
    <row r="35" spans="1:14" outlineLevel="2" x14ac:dyDescent="0.35">
      <c r="A35" s="5" t="s">
        <v>30</v>
      </c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1">
        <f t="shared" si="0"/>
        <v>0</v>
      </c>
    </row>
    <row r="36" spans="1:14" outlineLevel="3" x14ac:dyDescent="0.35">
      <c r="A36" s="7" t="s">
        <v>31</v>
      </c>
      <c r="B36" s="11">
        <v>2995.12</v>
      </c>
      <c r="C36" s="11">
        <v>3664.51</v>
      </c>
      <c r="D36" s="11">
        <v>2447.3000000000002</v>
      </c>
      <c r="E36" s="11">
        <v>2302.0100000000002</v>
      </c>
      <c r="F36" s="11">
        <v>1809.99</v>
      </c>
      <c r="G36" s="11">
        <v>2390.64</v>
      </c>
      <c r="H36" s="11">
        <v>3991.83</v>
      </c>
      <c r="I36" s="11">
        <v>3191.77</v>
      </c>
      <c r="J36" s="11">
        <v>2443.54</v>
      </c>
      <c r="K36" s="11">
        <v>2350.42</v>
      </c>
      <c r="L36" s="11">
        <v>2731.8</v>
      </c>
      <c r="M36" s="11">
        <v>475</v>
      </c>
      <c r="N36" s="11">
        <f t="shared" si="0"/>
        <v>30793.930000000004</v>
      </c>
    </row>
    <row r="37" spans="1:14" s="20" customFormat="1" outlineLevel="3" x14ac:dyDescent="0.35">
      <c r="A37" s="22" t="s">
        <v>32</v>
      </c>
      <c r="B37" s="19">
        <v>3955.73</v>
      </c>
      <c r="C37" s="19">
        <v>4039.63</v>
      </c>
      <c r="D37" s="19">
        <v>3082.57</v>
      </c>
      <c r="E37" s="19">
        <v>3271.63</v>
      </c>
      <c r="F37" s="19">
        <v>2138.15</v>
      </c>
      <c r="G37" s="19">
        <v>2190.67</v>
      </c>
      <c r="H37" s="19">
        <v>2913.16</v>
      </c>
      <c r="I37" s="19">
        <v>2451.5700000000002</v>
      </c>
      <c r="J37" s="19">
        <v>1735.37</v>
      </c>
      <c r="K37" s="19">
        <v>2251.21</v>
      </c>
      <c r="L37" s="19">
        <v>2385.1</v>
      </c>
      <c r="M37" s="19">
        <v>2808.27</v>
      </c>
      <c r="N37" s="19">
        <f t="shared" si="0"/>
        <v>33223.06</v>
      </c>
    </row>
    <row r="38" spans="1:14" outlineLevel="2" x14ac:dyDescent="0.35">
      <c r="A38" s="8" t="s">
        <v>33</v>
      </c>
      <c r="B38" s="12">
        <f t="shared" ref="B38:M38" si="7">B35+B36+B37</f>
        <v>6950.85</v>
      </c>
      <c r="C38" s="12">
        <f t="shared" si="7"/>
        <v>7704.14</v>
      </c>
      <c r="D38" s="12">
        <f t="shared" si="7"/>
        <v>5529.8700000000008</v>
      </c>
      <c r="E38" s="12">
        <f t="shared" si="7"/>
        <v>5573.64</v>
      </c>
      <c r="F38" s="12">
        <f t="shared" si="7"/>
        <v>3948.1400000000003</v>
      </c>
      <c r="G38" s="12">
        <f t="shared" si="7"/>
        <v>4581.3099999999995</v>
      </c>
      <c r="H38" s="12">
        <f t="shared" si="7"/>
        <v>6904.99</v>
      </c>
      <c r="I38" s="12">
        <f t="shared" si="7"/>
        <v>5643.34</v>
      </c>
      <c r="J38" s="12">
        <f t="shared" si="7"/>
        <v>4178.91</v>
      </c>
      <c r="K38" s="12">
        <f t="shared" si="7"/>
        <v>4601.63</v>
      </c>
      <c r="L38" s="12">
        <f t="shared" si="7"/>
        <v>5116.8999999999996</v>
      </c>
      <c r="M38" s="12">
        <f t="shared" si="7"/>
        <v>3283.27</v>
      </c>
      <c r="N38" s="11">
        <f t="shared" si="0"/>
        <v>64016.99</v>
      </c>
    </row>
    <row r="39" spans="1:14" s="26" customFormat="1" outlineLevel="2" x14ac:dyDescent="0.35">
      <c r="A39" s="24" t="s">
        <v>70</v>
      </c>
      <c r="B39" s="25">
        <v>732.65</v>
      </c>
      <c r="C39" s="25">
        <v>732.65</v>
      </c>
      <c r="D39" s="25">
        <v>732.65</v>
      </c>
      <c r="E39" s="25">
        <v>732.64</v>
      </c>
      <c r="F39" s="25">
        <v>732.64</v>
      </c>
      <c r="G39" s="25">
        <v>732.64</v>
      </c>
      <c r="H39" s="25">
        <v>732.64</v>
      </c>
      <c r="I39" s="25">
        <v>732.64</v>
      </c>
      <c r="J39" s="25">
        <v>732.64</v>
      </c>
      <c r="K39" s="25">
        <v>732.64</v>
      </c>
      <c r="L39" s="25">
        <v>732.64</v>
      </c>
      <c r="M39" s="25">
        <v>732.64</v>
      </c>
      <c r="N39" s="25">
        <f t="shared" si="0"/>
        <v>8791.7100000000009</v>
      </c>
    </row>
    <row r="40" spans="1:14" outlineLevel="2" x14ac:dyDescent="0.35">
      <c r="A40" s="5" t="s">
        <v>34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1">
        <f t="shared" si="0"/>
        <v>0</v>
      </c>
    </row>
    <row r="41" spans="1:14" s="20" customFormat="1" outlineLevel="3" x14ac:dyDescent="0.35">
      <c r="A41" s="22" t="s">
        <v>35</v>
      </c>
      <c r="B41" s="19">
        <v>374.31</v>
      </c>
      <c r="C41" s="19">
        <v>259.08999999999997</v>
      </c>
      <c r="D41" s="19">
        <v>262.32</v>
      </c>
      <c r="E41" s="19">
        <v>259.08999999999997</v>
      </c>
      <c r="F41" s="19">
        <v>259.08999999999997</v>
      </c>
      <c r="G41" s="19">
        <v>249.4</v>
      </c>
      <c r="H41" s="19">
        <v>304.72000000000003</v>
      </c>
      <c r="I41" s="19">
        <v>292</v>
      </c>
      <c r="J41" s="19">
        <v>275.04000000000002</v>
      </c>
      <c r="K41" s="19">
        <v>373.55</v>
      </c>
      <c r="L41" s="19">
        <v>630.38</v>
      </c>
      <c r="M41" s="19">
        <v>435.45</v>
      </c>
      <c r="N41" s="19">
        <f t="shared" si="0"/>
        <v>3974.44</v>
      </c>
    </row>
    <row r="42" spans="1:14" outlineLevel="2" x14ac:dyDescent="0.35">
      <c r="A42" s="8" t="s">
        <v>36</v>
      </c>
      <c r="B42" s="12">
        <f t="shared" ref="B42:M42" si="8">B40+B41</f>
        <v>374.31</v>
      </c>
      <c r="C42" s="12">
        <f t="shared" si="8"/>
        <v>259.08999999999997</v>
      </c>
      <c r="D42" s="12">
        <f t="shared" si="8"/>
        <v>262.32</v>
      </c>
      <c r="E42" s="12">
        <f t="shared" si="8"/>
        <v>259.08999999999997</v>
      </c>
      <c r="F42" s="12">
        <f t="shared" si="8"/>
        <v>259.08999999999997</v>
      </c>
      <c r="G42" s="12">
        <f t="shared" si="8"/>
        <v>249.4</v>
      </c>
      <c r="H42" s="12">
        <f t="shared" si="8"/>
        <v>304.72000000000003</v>
      </c>
      <c r="I42" s="12">
        <f t="shared" si="8"/>
        <v>292</v>
      </c>
      <c r="J42" s="12">
        <f t="shared" si="8"/>
        <v>275.04000000000002</v>
      </c>
      <c r="K42" s="12">
        <f t="shared" si="8"/>
        <v>373.55</v>
      </c>
      <c r="L42" s="12">
        <f t="shared" si="8"/>
        <v>630.38</v>
      </c>
      <c r="M42" s="12">
        <f t="shared" si="8"/>
        <v>435.45</v>
      </c>
      <c r="N42" s="11">
        <f t="shared" si="0"/>
        <v>3974.44</v>
      </c>
    </row>
    <row r="43" spans="1:14" outlineLevel="2" x14ac:dyDescent="0.35">
      <c r="A43" s="5" t="s">
        <v>37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1">
        <f t="shared" si="0"/>
        <v>0</v>
      </c>
    </row>
    <row r="44" spans="1:14" outlineLevel="3" x14ac:dyDescent="0.35">
      <c r="A44" s="7" t="s">
        <v>38</v>
      </c>
      <c r="B44" s="10"/>
      <c r="C44" s="10"/>
      <c r="D44" s="10"/>
      <c r="E44" s="10"/>
      <c r="F44" s="11">
        <v>699.97</v>
      </c>
      <c r="G44" s="10"/>
      <c r="H44" s="10"/>
      <c r="I44" s="11">
        <v>932.93</v>
      </c>
      <c r="J44" s="11">
        <v>234.22</v>
      </c>
      <c r="K44" s="11">
        <v>234.22</v>
      </c>
      <c r="L44" s="11">
        <v>234.22</v>
      </c>
      <c r="M44" s="11">
        <v>234.22</v>
      </c>
      <c r="N44" s="11">
        <f t="shared" si="0"/>
        <v>2569.7799999999997</v>
      </c>
    </row>
    <row r="45" spans="1:14" s="20" customFormat="1" outlineLevel="3" x14ac:dyDescent="0.35">
      <c r="A45" s="22" t="s">
        <v>39</v>
      </c>
      <c r="B45" s="19">
        <v>401.04</v>
      </c>
      <c r="C45" s="19">
        <v>401.04</v>
      </c>
      <c r="D45" s="19">
        <v>393.76</v>
      </c>
      <c r="E45" s="19">
        <v>393.76</v>
      </c>
      <c r="F45" s="19">
        <v>393.76</v>
      </c>
      <c r="G45" s="19">
        <v>453.96</v>
      </c>
      <c r="H45" s="19">
        <v>454.64</v>
      </c>
      <c r="I45" s="19">
        <v>443.96</v>
      </c>
      <c r="J45" s="19">
        <v>447.76</v>
      </c>
      <c r="K45" s="19">
        <v>447.76</v>
      </c>
      <c r="L45" s="19">
        <v>447.76</v>
      </c>
      <c r="M45" s="19">
        <v>445.22</v>
      </c>
      <c r="N45" s="19">
        <f t="shared" si="0"/>
        <v>5124.420000000001</v>
      </c>
    </row>
    <row r="46" spans="1:14" outlineLevel="2" x14ac:dyDescent="0.35">
      <c r="A46" s="8" t="s">
        <v>40</v>
      </c>
      <c r="B46" s="12">
        <f t="shared" ref="B46:M46" si="9">B43+B44+B45</f>
        <v>401.04</v>
      </c>
      <c r="C46" s="12">
        <f t="shared" si="9"/>
        <v>401.04</v>
      </c>
      <c r="D46" s="12">
        <f t="shared" si="9"/>
        <v>393.76</v>
      </c>
      <c r="E46" s="12">
        <f t="shared" si="9"/>
        <v>393.76</v>
      </c>
      <c r="F46" s="12">
        <f t="shared" si="9"/>
        <v>1093.73</v>
      </c>
      <c r="G46" s="12">
        <f t="shared" si="9"/>
        <v>453.96</v>
      </c>
      <c r="H46" s="12">
        <f t="shared" si="9"/>
        <v>454.64</v>
      </c>
      <c r="I46" s="12">
        <f t="shared" si="9"/>
        <v>1376.8899999999999</v>
      </c>
      <c r="J46" s="12">
        <f t="shared" si="9"/>
        <v>681.98</v>
      </c>
      <c r="K46" s="12">
        <f t="shared" si="9"/>
        <v>681.98</v>
      </c>
      <c r="L46" s="12">
        <f t="shared" si="9"/>
        <v>681.98</v>
      </c>
      <c r="M46" s="12">
        <f t="shared" si="9"/>
        <v>679.44</v>
      </c>
      <c r="N46" s="11">
        <f t="shared" si="0"/>
        <v>7694.1999999999989</v>
      </c>
    </row>
    <row r="47" spans="1:14" outlineLevel="2" x14ac:dyDescent="0.35">
      <c r="A47" s="5" t="s">
        <v>41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1">
        <f t="shared" si="0"/>
        <v>0</v>
      </c>
    </row>
    <row r="48" spans="1:14" outlineLevel="3" x14ac:dyDescent="0.35">
      <c r="A48" s="7" t="s">
        <v>42</v>
      </c>
      <c r="B48" s="10"/>
      <c r="C48" s="11">
        <v>500</v>
      </c>
      <c r="D48" s="11">
        <v>500</v>
      </c>
      <c r="E48" s="11">
        <v>1000</v>
      </c>
      <c r="F48" s="11">
        <v>500</v>
      </c>
      <c r="G48" s="11">
        <v>1548.06</v>
      </c>
      <c r="H48" s="11">
        <v>500</v>
      </c>
      <c r="I48" s="11">
        <v>500</v>
      </c>
      <c r="J48" s="11">
        <v>500</v>
      </c>
      <c r="K48" s="11">
        <v>500</v>
      </c>
      <c r="L48" s="11">
        <v>500</v>
      </c>
      <c r="M48" s="11">
        <v>500</v>
      </c>
      <c r="N48" s="11">
        <f t="shared" si="0"/>
        <v>7048.0599999999995</v>
      </c>
    </row>
    <row r="49" spans="1:14" outlineLevel="2" x14ac:dyDescent="0.35">
      <c r="A49" s="8" t="s">
        <v>43</v>
      </c>
      <c r="B49" s="12">
        <f t="shared" ref="B49:M49" si="10">B47+B48</f>
        <v>0</v>
      </c>
      <c r="C49" s="12">
        <f t="shared" si="10"/>
        <v>500</v>
      </c>
      <c r="D49" s="12">
        <f t="shared" si="10"/>
        <v>500</v>
      </c>
      <c r="E49" s="12">
        <f t="shared" si="10"/>
        <v>1000</v>
      </c>
      <c r="F49" s="12">
        <f t="shared" si="10"/>
        <v>500</v>
      </c>
      <c r="G49" s="12">
        <f t="shared" si="10"/>
        <v>1548.06</v>
      </c>
      <c r="H49" s="12">
        <f t="shared" si="10"/>
        <v>500</v>
      </c>
      <c r="I49" s="12">
        <f t="shared" si="10"/>
        <v>500</v>
      </c>
      <c r="J49" s="12">
        <f t="shared" si="10"/>
        <v>500</v>
      </c>
      <c r="K49" s="12">
        <f t="shared" si="10"/>
        <v>500</v>
      </c>
      <c r="L49" s="12">
        <f t="shared" si="10"/>
        <v>500</v>
      </c>
      <c r="M49" s="12">
        <f t="shared" si="10"/>
        <v>500</v>
      </c>
      <c r="N49" s="11">
        <f t="shared" si="0"/>
        <v>7048.0599999999995</v>
      </c>
    </row>
    <row r="50" spans="1:14" outlineLevel="1" x14ac:dyDescent="0.35">
      <c r="A50" s="6" t="s">
        <v>44</v>
      </c>
      <c r="B50" s="12">
        <f t="shared" ref="B50:M50" si="11">B34+B38+B39+B42+B46+B49</f>
        <v>8458.85</v>
      </c>
      <c r="C50" s="12">
        <f t="shared" si="11"/>
        <v>9596.9200000000019</v>
      </c>
      <c r="D50" s="12">
        <f t="shared" si="11"/>
        <v>7418.6</v>
      </c>
      <c r="E50" s="12">
        <f t="shared" si="11"/>
        <v>7959.130000000001</v>
      </c>
      <c r="F50" s="12">
        <f t="shared" si="11"/>
        <v>6533.6</v>
      </c>
      <c r="G50" s="12">
        <f t="shared" si="11"/>
        <v>7565.369999999999</v>
      </c>
      <c r="H50" s="12">
        <f t="shared" si="11"/>
        <v>8896.99</v>
      </c>
      <c r="I50" s="12">
        <f t="shared" si="11"/>
        <v>8544.8700000000008</v>
      </c>
      <c r="J50" s="12">
        <f t="shared" si="11"/>
        <v>6368.57</v>
      </c>
      <c r="K50" s="12">
        <f t="shared" si="11"/>
        <v>6889.8000000000011</v>
      </c>
      <c r="L50" s="12">
        <f t="shared" si="11"/>
        <v>7661.9</v>
      </c>
      <c r="M50" s="12">
        <f t="shared" si="11"/>
        <v>5630.7999999999993</v>
      </c>
      <c r="N50" s="11">
        <f t="shared" si="0"/>
        <v>91525.4</v>
      </c>
    </row>
    <row r="51" spans="1:14" x14ac:dyDescent="0.35">
      <c r="A51" s="4" t="s">
        <v>45</v>
      </c>
      <c r="B51" s="12">
        <f t="shared" ref="B51:M51" si="12">B14+B15+B16+B17+B18+B19+B20+B23+B33+B50</f>
        <v>14909.91</v>
      </c>
      <c r="C51" s="12">
        <f t="shared" si="12"/>
        <v>15335.160000000002</v>
      </c>
      <c r="D51" s="12">
        <f t="shared" si="12"/>
        <v>15299.08</v>
      </c>
      <c r="E51" s="12">
        <f t="shared" si="12"/>
        <v>13248.220000000001</v>
      </c>
      <c r="F51" s="12">
        <f t="shared" si="12"/>
        <v>11177.8</v>
      </c>
      <c r="G51" s="12">
        <f t="shared" si="12"/>
        <v>11861.829999999998</v>
      </c>
      <c r="H51" s="12">
        <f t="shared" si="12"/>
        <v>15451.6</v>
      </c>
      <c r="I51" s="12">
        <f t="shared" si="12"/>
        <v>13361.52</v>
      </c>
      <c r="J51" s="12">
        <f t="shared" si="12"/>
        <v>12825.529999999999</v>
      </c>
      <c r="K51" s="12">
        <f t="shared" si="12"/>
        <v>16088.420000000002</v>
      </c>
      <c r="L51" s="12">
        <f t="shared" si="12"/>
        <v>11908.89</v>
      </c>
      <c r="M51" s="12">
        <f t="shared" si="12"/>
        <v>8578.7199999999993</v>
      </c>
      <c r="N51" s="11">
        <f t="shared" si="0"/>
        <v>160046.68000000002</v>
      </c>
    </row>
    <row r="52" spans="1:14" x14ac:dyDescent="0.35">
      <c r="A52" s="4" t="s">
        <v>46</v>
      </c>
      <c r="B52" s="12">
        <f t="shared" ref="B52:M52" si="13">B12-B51</f>
        <v>8766.34</v>
      </c>
      <c r="C52" s="12">
        <f t="shared" si="13"/>
        <v>7193.9399999999969</v>
      </c>
      <c r="D52" s="12">
        <f t="shared" si="13"/>
        <v>8646.4600000000009</v>
      </c>
      <c r="E52" s="12">
        <f t="shared" si="13"/>
        <v>9589.7999999999993</v>
      </c>
      <c r="F52" s="12">
        <f t="shared" si="13"/>
        <v>12259.490000000002</v>
      </c>
      <c r="G52" s="12">
        <f t="shared" si="13"/>
        <v>10417.950000000001</v>
      </c>
      <c r="H52" s="12">
        <f t="shared" si="13"/>
        <v>7023.9</v>
      </c>
      <c r="I52" s="12">
        <f t="shared" si="13"/>
        <v>7790.630000000001</v>
      </c>
      <c r="J52" s="12">
        <f t="shared" si="13"/>
        <v>10481.770000000004</v>
      </c>
      <c r="K52" s="12">
        <f t="shared" si="13"/>
        <v>8928.2999999999993</v>
      </c>
      <c r="L52" s="12">
        <f t="shared" si="13"/>
        <v>13533.55</v>
      </c>
      <c r="M52" s="12">
        <f t="shared" si="13"/>
        <v>18637.440000000002</v>
      </c>
      <c r="N52" s="11">
        <f t="shared" si="0"/>
        <v>123269.57</v>
      </c>
    </row>
    <row r="53" spans="1:14" x14ac:dyDescent="0.35">
      <c r="A53" s="2" t="s">
        <v>47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1">
        <f t="shared" si="0"/>
        <v>0</v>
      </c>
    </row>
    <row r="54" spans="1:14" x14ac:dyDescent="0.35">
      <c r="A54" s="2" t="s">
        <v>48</v>
      </c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1">
        <f t="shared" si="0"/>
        <v>0</v>
      </c>
    </row>
    <row r="55" spans="1:14" outlineLevel="1" x14ac:dyDescent="0.35">
      <c r="A55" s="3" t="s">
        <v>49</v>
      </c>
      <c r="B55" s="10"/>
      <c r="C55" s="10"/>
      <c r="D55" s="10"/>
      <c r="E55" s="10"/>
      <c r="F55" s="11">
        <v>-6676.77</v>
      </c>
      <c r="G55" s="10"/>
      <c r="H55" s="10"/>
      <c r="I55" s="10"/>
      <c r="J55" s="10"/>
      <c r="K55" s="10"/>
      <c r="L55" s="10"/>
      <c r="M55" s="10"/>
      <c r="N55" s="11">
        <f t="shared" si="0"/>
        <v>-6676.77</v>
      </c>
    </row>
    <row r="56" spans="1:14" x14ac:dyDescent="0.35">
      <c r="A56" s="4" t="s">
        <v>50</v>
      </c>
      <c r="B56" s="12">
        <f t="shared" ref="B56:M56" si="14">B55</f>
        <v>0</v>
      </c>
      <c r="C56" s="12">
        <f t="shared" si="14"/>
        <v>0</v>
      </c>
      <c r="D56" s="12">
        <f t="shared" si="14"/>
        <v>0</v>
      </c>
      <c r="E56" s="12">
        <f t="shared" si="14"/>
        <v>0</v>
      </c>
      <c r="F56" s="12">
        <f t="shared" si="14"/>
        <v>-6676.77</v>
      </c>
      <c r="G56" s="12">
        <f t="shared" si="14"/>
        <v>0</v>
      </c>
      <c r="H56" s="12">
        <f t="shared" si="14"/>
        <v>0</v>
      </c>
      <c r="I56" s="12">
        <f t="shared" si="14"/>
        <v>0</v>
      </c>
      <c r="J56" s="12">
        <f t="shared" si="14"/>
        <v>0</v>
      </c>
      <c r="K56" s="12">
        <f t="shared" si="14"/>
        <v>0</v>
      </c>
      <c r="L56" s="12">
        <f t="shared" si="14"/>
        <v>0</v>
      </c>
      <c r="M56" s="12">
        <f t="shared" si="14"/>
        <v>0</v>
      </c>
      <c r="N56" s="11">
        <f t="shared" si="0"/>
        <v>-6676.77</v>
      </c>
    </row>
    <row r="57" spans="1:14" x14ac:dyDescent="0.35">
      <c r="A57" s="4" t="s">
        <v>51</v>
      </c>
      <c r="B57" s="12">
        <f t="shared" ref="B57:M57" si="15">B53-B56</f>
        <v>0</v>
      </c>
      <c r="C57" s="12">
        <f t="shared" si="15"/>
        <v>0</v>
      </c>
      <c r="D57" s="12">
        <f t="shared" si="15"/>
        <v>0</v>
      </c>
      <c r="E57" s="12">
        <f t="shared" si="15"/>
        <v>0</v>
      </c>
      <c r="F57" s="12">
        <f t="shared" si="15"/>
        <v>6676.77</v>
      </c>
      <c r="G57" s="12">
        <f t="shared" si="15"/>
        <v>0</v>
      </c>
      <c r="H57" s="12">
        <f t="shared" si="15"/>
        <v>0</v>
      </c>
      <c r="I57" s="12">
        <f t="shared" si="15"/>
        <v>0</v>
      </c>
      <c r="J57" s="12">
        <f t="shared" si="15"/>
        <v>0</v>
      </c>
      <c r="K57" s="12">
        <f t="shared" si="15"/>
        <v>0</v>
      </c>
      <c r="L57" s="12">
        <f t="shared" si="15"/>
        <v>0</v>
      </c>
      <c r="M57" s="12">
        <f t="shared" si="15"/>
        <v>0</v>
      </c>
      <c r="N57" s="11">
        <f t="shared" si="0"/>
        <v>6676.77</v>
      </c>
    </row>
    <row r="58" spans="1:14" x14ac:dyDescent="0.35">
      <c r="A58" s="4" t="s">
        <v>52</v>
      </c>
      <c r="B58" s="12">
        <f t="shared" ref="B58:M58" si="16">B52+B57</f>
        <v>8766.34</v>
      </c>
      <c r="C58" s="12">
        <f t="shared" si="16"/>
        <v>7193.9399999999969</v>
      </c>
      <c r="D58" s="12">
        <f t="shared" si="16"/>
        <v>8646.4600000000009</v>
      </c>
      <c r="E58" s="12">
        <f t="shared" si="16"/>
        <v>9589.7999999999993</v>
      </c>
      <c r="F58" s="12">
        <f t="shared" si="16"/>
        <v>18936.260000000002</v>
      </c>
      <c r="G58" s="12">
        <f t="shared" si="16"/>
        <v>10417.950000000001</v>
      </c>
      <c r="H58" s="12">
        <f t="shared" si="16"/>
        <v>7023.9</v>
      </c>
      <c r="I58" s="12">
        <f t="shared" si="16"/>
        <v>7790.630000000001</v>
      </c>
      <c r="J58" s="12">
        <f t="shared" si="16"/>
        <v>10481.770000000004</v>
      </c>
      <c r="K58" s="12">
        <f t="shared" si="16"/>
        <v>8928.2999999999993</v>
      </c>
      <c r="L58" s="12">
        <f t="shared" si="16"/>
        <v>13533.55</v>
      </c>
      <c r="M58" s="12">
        <f t="shared" si="16"/>
        <v>18637.440000000002</v>
      </c>
      <c r="N58" s="11">
        <f t="shared" si="0"/>
        <v>129946.34000000001</v>
      </c>
    </row>
    <row r="62" spans="1:14" x14ac:dyDescent="0.35">
      <c r="A62" s="17" t="s">
        <v>67</v>
      </c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</row>
  </sheetData>
  <mergeCells count="4">
    <mergeCell ref="A1:N1"/>
    <mergeCell ref="A2:N2"/>
    <mergeCell ref="A3:N3"/>
    <mergeCell ref="A62:N62"/>
  </mergeCell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Sherry Patterson</cp:lastModifiedBy>
  <dcterms:created xsi:type="dcterms:W3CDTF">2022-03-24T08:55:57Z</dcterms:created>
  <dcterms:modified xsi:type="dcterms:W3CDTF">2025-09-30T16:58:29Z</dcterms:modified>
  <cp:category/>
</cp:coreProperties>
</file>